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55" windowHeight="7230" firstSheet="7" activeTab="15"/>
  </bookViews>
  <sheets>
    <sheet name="Thang 1" sheetId="1" r:id="rId1"/>
    <sheet name="Thang 2" sheetId="2" r:id="rId2"/>
    <sheet name="Thang 3" sheetId="3" r:id="rId3"/>
    <sheet name="Quy 1" sheetId="4" r:id="rId4"/>
    <sheet name="Thang 4" sheetId="5" r:id="rId5"/>
    <sheet name="Thang 5" sheetId="6" r:id="rId6"/>
    <sheet name="Thang 6" sheetId="7" r:id="rId7"/>
    <sheet name="Quy 2" sheetId="8" r:id="rId8"/>
    <sheet name="Thang 7" sheetId="9" r:id="rId9"/>
    <sheet name="Thang 8" sheetId="10" r:id="rId10"/>
    <sheet name="Thang 9" sheetId="11" r:id="rId11"/>
    <sheet name="Quy 3" sheetId="12" r:id="rId12"/>
    <sheet name="Thang 10" sheetId="13" r:id="rId13"/>
    <sheet name="Thang 11" sheetId="14" r:id="rId14"/>
    <sheet name="Thang 12" sheetId="15" r:id="rId15"/>
    <sheet name="Quy 4" sheetId="16" r:id="rId16"/>
  </sheets>
  <calcPr calcId="125725"/>
</workbook>
</file>

<file path=xl/calcChain.xml><?xml version="1.0" encoding="utf-8"?>
<calcChain xmlns="http://schemas.openxmlformats.org/spreadsheetml/2006/main">
  <c r="G11" i="16"/>
  <c r="G15" s="1"/>
  <c r="H15" s="1"/>
  <c r="H25"/>
  <c r="M12"/>
  <c r="H25" i="15"/>
  <c r="G23"/>
  <c r="H23" s="1"/>
  <c r="H17"/>
  <c r="G17"/>
  <c r="G15"/>
  <c r="H15" s="1"/>
  <c r="H11"/>
  <c r="H25" i="14"/>
  <c r="H17"/>
  <c r="G17"/>
  <c r="G23" s="1"/>
  <c r="H23" s="1"/>
  <c r="G15"/>
  <c r="H15" s="1"/>
  <c r="H11"/>
  <c r="H25" i="13"/>
  <c r="G23"/>
  <c r="H23" s="1"/>
  <c r="G17"/>
  <c r="H17" s="1"/>
  <c r="G15"/>
  <c r="H15" s="1"/>
  <c r="H11"/>
  <c r="G11" i="12"/>
  <c r="G15" s="1"/>
  <c r="H15" s="1"/>
  <c r="H25"/>
  <c r="M12"/>
  <c r="H25" i="11"/>
  <c r="H17"/>
  <c r="G17"/>
  <c r="G23" s="1"/>
  <c r="H23" s="1"/>
  <c r="H15"/>
  <c r="G15"/>
  <c r="H11"/>
  <c r="H25" i="10"/>
  <c r="H17"/>
  <c r="G17"/>
  <c r="G23" s="1"/>
  <c r="H23" s="1"/>
  <c r="H15"/>
  <c r="G15"/>
  <c r="H11"/>
  <c r="H25" i="9"/>
  <c r="G17"/>
  <c r="H17" s="1"/>
  <c r="G15"/>
  <c r="H15" s="1"/>
  <c r="H11"/>
  <c r="M12" i="8"/>
  <c r="G11"/>
  <c r="G12" s="1"/>
  <c r="H25"/>
  <c r="H25" i="7"/>
  <c r="H17"/>
  <c r="G17"/>
  <c r="G23" s="1"/>
  <c r="H23" s="1"/>
  <c r="G15"/>
  <c r="H15" s="1"/>
  <c r="H11"/>
  <c r="H25" i="6"/>
  <c r="G17"/>
  <c r="G23" s="1"/>
  <c r="H23" s="1"/>
  <c r="H15"/>
  <c r="G15"/>
  <c r="H11"/>
  <c r="H25" i="5"/>
  <c r="H17"/>
  <c r="G17"/>
  <c r="G23" s="1"/>
  <c r="H23" s="1"/>
  <c r="G15"/>
  <c r="H15" s="1"/>
  <c r="H11"/>
  <c r="G11" i="4"/>
  <c r="H11" s="1"/>
  <c r="H25"/>
  <c r="G12" i="2"/>
  <c r="G12" i="3" s="1"/>
  <c r="G19" s="1"/>
  <c r="H19" s="1"/>
  <c r="H25"/>
  <c r="G17"/>
  <c r="G23" s="1"/>
  <c r="H23" s="1"/>
  <c r="G15"/>
  <c r="H15" s="1"/>
  <c r="H11"/>
  <c r="H25" i="2"/>
  <c r="H25" i="1"/>
  <c r="G17"/>
  <c r="H17" s="1"/>
  <c r="G15"/>
  <c r="H15" s="1"/>
  <c r="H12"/>
  <c r="H11"/>
  <c r="H11" i="12" l="1"/>
  <c r="H11" i="16"/>
  <c r="G12"/>
  <c r="H12" s="1"/>
  <c r="G17"/>
  <c r="H17" s="1"/>
  <c r="G19"/>
  <c r="H19" s="1"/>
  <c r="G23"/>
  <c r="H23" s="1"/>
  <c r="G12" i="5"/>
  <c r="G21" s="1"/>
  <c r="H21" s="1"/>
  <c r="G12" i="12"/>
  <c r="H12" s="1"/>
  <c r="G17"/>
  <c r="G23" i="9"/>
  <c r="H23" s="1"/>
  <c r="G21" i="8"/>
  <c r="H21" s="1"/>
  <c r="G19"/>
  <c r="H19" s="1"/>
  <c r="G17"/>
  <c r="H17" s="1"/>
  <c r="G15"/>
  <c r="H15" s="1"/>
  <c r="H17" i="6"/>
  <c r="H12" i="8"/>
  <c r="H11"/>
  <c r="H12" i="5"/>
  <c r="G17" i="4"/>
  <c r="G15"/>
  <c r="H15" s="1"/>
  <c r="H12" i="3"/>
  <c r="G21"/>
  <c r="H21" s="1"/>
  <c r="H17"/>
  <c r="H12" i="2"/>
  <c r="G19"/>
  <c r="H19" s="1"/>
  <c r="G15"/>
  <c r="H15" s="1"/>
  <c r="H11"/>
  <c r="G17"/>
  <c r="G24" i="3"/>
  <c r="H24" s="1"/>
  <c r="G21" i="2"/>
  <c r="G23" i="1"/>
  <c r="H23" s="1"/>
  <c r="G21"/>
  <c r="G19"/>
  <c r="H19" s="1"/>
  <c r="G19" i="12" l="1"/>
  <c r="H19" s="1"/>
  <c r="G21" i="16"/>
  <c r="G24"/>
  <c r="H24" s="1"/>
  <c r="H21"/>
  <c r="G19" i="5"/>
  <c r="H19" s="1"/>
  <c r="G24"/>
  <c r="H24" s="1"/>
  <c r="G21" i="12"/>
  <c r="G24" s="1"/>
  <c r="H24" s="1"/>
  <c r="G12" i="6"/>
  <c r="G12" i="7" s="1"/>
  <c r="G23" i="12"/>
  <c r="H23" s="1"/>
  <c r="H17"/>
  <c r="H21"/>
  <c r="G23" i="8"/>
  <c r="H23" s="1"/>
  <c r="G24"/>
  <c r="H24" s="1"/>
  <c r="H12" i="7"/>
  <c r="H12" i="4"/>
  <c r="G19"/>
  <c r="H19" s="1"/>
  <c r="G21"/>
  <c r="H17"/>
  <c r="G23"/>
  <c r="H23" s="1"/>
  <c r="G23" i="2"/>
  <c r="H23" s="1"/>
  <c r="H17"/>
  <c r="G24"/>
  <c r="H24" s="1"/>
  <c r="H21"/>
  <c r="H21" i="1"/>
  <c r="G24"/>
  <c r="H24" s="1"/>
  <c r="G12" i="14" l="1"/>
  <c r="G12" i="15"/>
  <c r="G12" i="13"/>
  <c r="G19" i="7"/>
  <c r="H19" s="1"/>
  <c r="G21"/>
  <c r="G12" i="9"/>
  <c r="G24" i="4"/>
  <c r="H24" s="1"/>
  <c r="H21"/>
  <c r="H12" i="6"/>
  <c r="G19"/>
  <c r="H19" s="1"/>
  <c r="G21"/>
  <c r="H21" s="1"/>
  <c r="G21" i="13" l="1"/>
  <c r="G19"/>
  <c r="H19" s="1"/>
  <c r="H12"/>
  <c r="G19" i="14"/>
  <c r="H19" s="1"/>
  <c r="G21"/>
  <c r="H12"/>
  <c r="G21" i="15"/>
  <c r="G19"/>
  <c r="H19" s="1"/>
  <c r="H12"/>
  <c r="H12" i="9"/>
  <c r="G12" i="10"/>
  <c r="G19" i="9"/>
  <c r="H19" s="1"/>
  <c r="G21"/>
  <c r="H21" i="7"/>
  <c r="G24"/>
  <c r="H24" s="1"/>
  <c r="G24" i="6"/>
  <c r="H24" s="1"/>
  <c r="G24" i="14" l="1"/>
  <c r="H24" s="1"/>
  <c r="H21"/>
  <c r="H21" i="13"/>
  <c r="G24"/>
  <c r="H24" s="1"/>
  <c r="G24" i="15"/>
  <c r="H24" s="1"/>
  <c r="H21"/>
  <c r="G21" i="10"/>
  <c r="G19"/>
  <c r="H19" s="1"/>
  <c r="G12" i="11"/>
  <c r="H12" i="10"/>
  <c r="G24" i="9"/>
  <c r="H24" s="1"/>
  <c r="H21"/>
  <c r="G21" i="11" l="1"/>
  <c r="H12"/>
  <c r="G19"/>
  <c r="H19" s="1"/>
  <c r="G24" i="10"/>
  <c r="H24" s="1"/>
  <c r="H21"/>
  <c r="H21" i="11" l="1"/>
  <c r="G24"/>
  <c r="H24" s="1"/>
</calcChain>
</file>

<file path=xl/sharedStrings.xml><?xml version="1.0" encoding="utf-8"?>
<sst xmlns="http://schemas.openxmlformats.org/spreadsheetml/2006/main" count="1200" uniqueCount="78">
  <si>
    <t>ĐẢNG CỘNG SẢN VIỆT NAM</t>
  </si>
  <si>
    <t>Mẫu báo cáo B01/ĐP</t>
  </si>
  <si>
    <t>Đơn vị báo cáo: Chi bộ 3</t>
  </si>
  <si>
    <t>Ban hành kèm theo  Công văn số 141-CV/VPTW/nb</t>
  </si>
  <si>
    <t>Đơn vị nhận báo cáo: Đảng bộ trường CĐKT Lý Tự Trọng</t>
  </si>
  <si>
    <t>Ngày 17-3-2011 của Văn phòng Trung ương Đảng</t>
  </si>
  <si>
    <t>BÁO CÁO THU, NỘP ĐẢNG PHÍ</t>
  </si>
  <si>
    <t>TT</t>
  </si>
  <si>
    <t>Chỉ tiêu</t>
  </si>
  <si>
    <t>Đơn vị tính</t>
  </si>
  <si>
    <t>Mã số</t>
  </si>
  <si>
    <t xml:space="preserve">Đảng bộ xã, phường, thị trấn </t>
  </si>
  <si>
    <t>Đảng bộ doanh nghiệp</t>
  </si>
  <si>
    <t>Đảng bộ khác</t>
  </si>
  <si>
    <t>Cộng</t>
  </si>
  <si>
    <t>Ghi chú</t>
  </si>
  <si>
    <t>A</t>
  </si>
  <si>
    <t>B</t>
  </si>
  <si>
    <t>C</t>
  </si>
  <si>
    <t>D</t>
  </si>
  <si>
    <t>4=1+2+3</t>
  </si>
  <si>
    <t>E</t>
  </si>
  <si>
    <t>I</t>
  </si>
  <si>
    <t>Tổng số Đảng viên đến cuối kỳ báo cáo</t>
  </si>
  <si>
    <t xml:space="preserve">Người </t>
  </si>
  <si>
    <t>01</t>
  </si>
  <si>
    <t>II</t>
  </si>
  <si>
    <t>Đảng phí thu được từ chi bộ của cấp báo cáo</t>
  </si>
  <si>
    <t>Đồng</t>
  </si>
  <si>
    <t>Kỳ báo cáo</t>
  </si>
  <si>
    <t>02</t>
  </si>
  <si>
    <t>Từ đầu năm đến cuối kỳ báo cáo</t>
  </si>
  <si>
    <t>03</t>
  </si>
  <si>
    <t>III</t>
  </si>
  <si>
    <t>Đảng phí trích giữ lại ở các cấp</t>
  </si>
  <si>
    <t>Kỳ báo cáo (05+06+07)</t>
  </si>
  <si>
    <t>04</t>
  </si>
  <si>
    <t>1.1</t>
  </si>
  <si>
    <t>Chi bộ, đảng bộ bộ phận</t>
  </si>
  <si>
    <t>1.2</t>
  </si>
  <si>
    <t>Tổ chức cơ sở Đảng</t>
  </si>
  <si>
    <t>1.3</t>
  </si>
  <si>
    <t>Các cấp trên cơ sở</t>
  </si>
  <si>
    <t>2.1</t>
  </si>
  <si>
    <t>2.2</t>
  </si>
  <si>
    <t>2.3</t>
  </si>
  <si>
    <t>IV</t>
  </si>
  <si>
    <t>Đảng phí nộp cấp trên của cấp báo cáo</t>
  </si>
  <si>
    <t>Số phải nộp kỳ báo cáo (02-04)</t>
  </si>
  <si>
    <t>Từ đầu năm đến cuối kỳ báo cáo (03-08)</t>
  </si>
  <si>
    <t>Số còn nợ chưa nộp cấp trên đến cuối kỳ báo cáo</t>
  </si>
  <si>
    <t>Người lập</t>
  </si>
  <si>
    <t>T/M Cấp ủy</t>
  </si>
  <si>
    <t>Võ Đắc Thịnh</t>
  </si>
  <si>
    <t>Ngày 20 tháng 01 năm 2016</t>
  </si>
  <si>
    <t>Ngày 21 tháng 02 năm 2016</t>
  </si>
  <si>
    <t>Tháng 01 năm 2016</t>
  </si>
  <si>
    <t>Tháng 02 năm 2016</t>
  </si>
  <si>
    <t>Tháng 03 năm 2016</t>
  </si>
  <si>
    <t>Ngày 21 tháng 3 năm 2016</t>
  </si>
  <si>
    <t>Quý 1 năm 2016</t>
  </si>
  <si>
    <t>Tháng 04 năm 2016</t>
  </si>
  <si>
    <t>Tháng 05 năm 2016</t>
  </si>
  <si>
    <t>Ngày 9 tháng 4 năm 2016</t>
  </si>
  <si>
    <t>Ngày 9 tháng 5 năm 2016</t>
  </si>
  <si>
    <t>Tháng 06 năm 2016</t>
  </si>
  <si>
    <t>Ngày 9 tháng 6 năm 2016</t>
  </si>
  <si>
    <t>Quý 2 năm 2016</t>
  </si>
  <si>
    <t>Tháng 07 năm 2016</t>
  </si>
  <si>
    <t>Ngày     tháng   năm 2016</t>
  </si>
  <si>
    <t>Tháng 08 năm 2016</t>
  </si>
  <si>
    <t>Tháng 09 năm 2016</t>
  </si>
  <si>
    <t>Quý 3 năm 2016</t>
  </si>
  <si>
    <t>Ngày     tháng    năm 2016</t>
  </si>
  <si>
    <t>Tháng 10 năm 2016</t>
  </si>
  <si>
    <t>Tháng 11 năm 2016</t>
  </si>
  <si>
    <t>Tháng 12 năm 2016</t>
  </si>
  <si>
    <t>Quý 4 năm 2016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</si>
</sst>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6"/>
      <name val="Times New Roman"/>
      <family val="1"/>
    </font>
    <font>
      <b/>
      <sz val="10"/>
      <name val="Arial"/>
      <family val="2"/>
    </font>
    <font>
      <b/>
      <sz val="13"/>
      <name val="Times New Roman"/>
      <family val="1"/>
    </font>
    <font>
      <sz val="10"/>
      <name val="Arial"/>
      <family val="2"/>
    </font>
    <font>
      <b/>
      <i/>
      <sz val="1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quotePrefix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 applyProtection="1">
      <alignment horizontal="left" vertical="center"/>
      <protection locked="0"/>
    </xf>
    <xf numFmtId="3" fontId="0" fillId="0" borderId="1" xfId="0" applyNumberForma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3" fontId="0" fillId="2" borderId="0" xfId="0" applyNumberFormat="1" applyFill="1" applyAlignment="1">
      <alignment horizontal="center" vertical="center"/>
    </xf>
    <xf numFmtId="3" fontId="0" fillId="0" borderId="0" xfId="0" applyNumberFormat="1"/>
    <xf numFmtId="3" fontId="7" fillId="0" borderId="1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quotePrefix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8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1"/>
  <sheetViews>
    <sheetView topLeftCell="A22" workbookViewId="0">
      <selection activeCell="M7" sqref="M7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3" t="s">
        <v>0</v>
      </c>
      <c r="B1" s="33"/>
      <c r="C1" s="1"/>
      <c r="D1" s="1"/>
      <c r="E1" s="34" t="s">
        <v>1</v>
      </c>
      <c r="F1" s="34"/>
      <c r="G1" s="34"/>
      <c r="H1" s="34"/>
      <c r="I1" s="34"/>
    </row>
    <row r="2" spans="1:9" ht="16.5" customHeight="1">
      <c r="A2" s="35" t="s">
        <v>2</v>
      </c>
      <c r="B2" s="35"/>
      <c r="C2" s="1"/>
      <c r="D2" s="1"/>
      <c r="E2" s="34" t="s">
        <v>3</v>
      </c>
      <c r="F2" s="34"/>
      <c r="G2" s="34"/>
      <c r="H2" s="34"/>
      <c r="I2" s="34"/>
    </row>
    <row r="3" spans="1:9" ht="28.5" customHeight="1">
      <c r="A3" s="36" t="s">
        <v>4</v>
      </c>
      <c r="B3" s="36"/>
      <c r="C3" s="1"/>
      <c r="D3" s="1"/>
      <c r="E3" s="37" t="s">
        <v>5</v>
      </c>
      <c r="F3" s="37"/>
      <c r="G3" s="37"/>
      <c r="H3" s="37"/>
      <c r="I3" s="37"/>
    </row>
    <row r="4" spans="1:9" s="2" customFormat="1" ht="27" customHeight="1">
      <c r="A4" s="38" t="s">
        <v>6</v>
      </c>
      <c r="B4" s="38"/>
      <c r="C4" s="38"/>
      <c r="D4" s="38"/>
      <c r="E4" s="38"/>
      <c r="F4" s="38"/>
      <c r="G4" s="38"/>
      <c r="H4" s="38"/>
      <c r="I4" s="38"/>
    </row>
    <row r="5" spans="1:9" s="2" customFormat="1" ht="17.25" customHeight="1">
      <c r="A5" s="39" t="s">
        <v>56</v>
      </c>
      <c r="B5" s="39"/>
      <c r="C5" s="39"/>
      <c r="D5" s="39"/>
      <c r="E5" s="39"/>
      <c r="F5" s="39"/>
      <c r="G5" s="39"/>
      <c r="H5" s="39"/>
      <c r="I5" s="39"/>
    </row>
    <row r="6" spans="1:9" ht="1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16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6.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3">
        <v>980792.38100000005</v>
      </c>
      <c r="H11" s="13">
        <f>G11</f>
        <v>980792.38100000005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3">
        <v>980792.38100000005</v>
      </c>
      <c r="H12" s="13">
        <f t="shared" ref="H12:H25" si="0">G12</f>
        <v>980792.38100000005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3">
        <f>G11*30%</f>
        <v>294237.71429999999</v>
      </c>
      <c r="H15" s="13">
        <f t="shared" si="0"/>
        <v>294237.71429999999</v>
      </c>
      <c r="I15" s="8"/>
    </row>
    <row r="16" spans="1:9" ht="19.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0.2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3">
        <f>G11*70%</f>
        <v>686554.66669999994</v>
      </c>
      <c r="H17" s="13">
        <f t="shared" si="0"/>
        <v>686554.66669999994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18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3">
        <f>G12*30%</f>
        <v>294237.71429999999</v>
      </c>
      <c r="H19" s="13">
        <f t="shared" si="0"/>
        <v>294237.71429999999</v>
      </c>
      <c r="I19" s="8"/>
    </row>
    <row r="20" spans="1:9" ht="18.7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1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3">
        <f>G12*70%</f>
        <v>686554.66669999994</v>
      </c>
      <c r="H21" s="13">
        <f t="shared" si="0"/>
        <v>686554.66669999994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3">
        <f>G17</f>
        <v>686554.66669999994</v>
      </c>
      <c r="H23" s="13">
        <f t="shared" si="0"/>
        <v>686554.66669999994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3">
        <f>G21</f>
        <v>686554.66669999994</v>
      </c>
      <c r="H24" s="13">
        <f t="shared" si="0"/>
        <v>686554.66669999994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0" t="s">
        <v>54</v>
      </c>
      <c r="H27" s="41"/>
      <c r="I27" s="41"/>
    </row>
    <row r="28" spans="1:9">
      <c r="B28" s="14" t="s">
        <v>51</v>
      </c>
      <c r="G28" s="42" t="s">
        <v>52</v>
      </c>
      <c r="H28" s="42"/>
      <c r="I28" s="42"/>
    </row>
    <row r="30" spans="1:9" ht="35.25" customHeight="1"/>
    <row r="31" spans="1:9">
      <c r="B31" s="15"/>
      <c r="G31" s="41" t="s">
        <v>53</v>
      </c>
      <c r="H31" s="41"/>
      <c r="I31" s="41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1"/>
  <sheetViews>
    <sheetView topLeftCell="A6" workbookViewId="0">
      <selection activeCell="G12" sqref="G12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3" t="s">
        <v>0</v>
      </c>
      <c r="B1" s="33"/>
      <c r="C1" s="1"/>
      <c r="D1" s="1"/>
      <c r="E1" s="34" t="s">
        <v>1</v>
      </c>
      <c r="F1" s="34"/>
      <c r="G1" s="34"/>
      <c r="H1" s="34"/>
      <c r="I1" s="34"/>
    </row>
    <row r="2" spans="1:9" ht="16.5" customHeight="1">
      <c r="A2" s="35" t="s">
        <v>2</v>
      </c>
      <c r="B2" s="35"/>
      <c r="C2" s="1"/>
      <c r="D2" s="1"/>
      <c r="E2" s="34" t="s">
        <v>3</v>
      </c>
      <c r="F2" s="34"/>
      <c r="G2" s="34"/>
      <c r="H2" s="34"/>
      <c r="I2" s="34"/>
    </row>
    <row r="3" spans="1:9" ht="28.5" customHeight="1">
      <c r="A3" s="36" t="s">
        <v>4</v>
      </c>
      <c r="B3" s="36"/>
      <c r="C3" s="1"/>
      <c r="D3" s="1"/>
      <c r="E3" s="37" t="s">
        <v>5</v>
      </c>
      <c r="F3" s="37"/>
      <c r="G3" s="37"/>
      <c r="H3" s="37"/>
      <c r="I3" s="37"/>
    </row>
    <row r="4" spans="1:9" s="2" customFormat="1" ht="21.75" customHeight="1">
      <c r="A4" s="38" t="s">
        <v>6</v>
      </c>
      <c r="B4" s="38"/>
      <c r="C4" s="38"/>
      <c r="D4" s="38"/>
      <c r="E4" s="38"/>
      <c r="F4" s="38"/>
      <c r="G4" s="38"/>
      <c r="H4" s="38"/>
      <c r="I4" s="38"/>
    </row>
    <row r="5" spans="1:9" s="2" customFormat="1" ht="15.75" customHeight="1">
      <c r="A5" s="39" t="s">
        <v>57</v>
      </c>
      <c r="B5" s="39"/>
      <c r="C5" s="39"/>
      <c r="D5" s="39"/>
      <c r="E5" s="39"/>
      <c r="F5" s="39"/>
      <c r="G5" s="39"/>
      <c r="H5" s="39"/>
      <c r="I5" s="39"/>
    </row>
    <row r="6" spans="1:9" ht="11.2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24.9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889997.58100000001</v>
      </c>
      <c r="H11" s="11">
        <f>G11</f>
        <v>889997.58100000001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3">
        <f>G11+'Thang 1'!G12</f>
        <v>1870789.9620000001</v>
      </c>
      <c r="H12" s="13">
        <f t="shared" ref="H12:H25" si="0">G12</f>
        <v>1870789.9620000001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3">
        <f>G11*30%</f>
        <v>266999.27429999999</v>
      </c>
      <c r="H15" s="13">
        <f t="shared" si="0"/>
        <v>266999.27429999999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3">
        <f>G11*70%</f>
        <v>622998.30669999996</v>
      </c>
      <c r="H17" s="13">
        <f t="shared" si="0"/>
        <v>622998.30669999996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3"/>
      <c r="H18" s="13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3">
        <f>G12*30%</f>
        <v>561236.98860000004</v>
      </c>
      <c r="H19" s="13">
        <f t="shared" si="0"/>
        <v>561236.98860000004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3"/>
      <c r="H20" s="13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3">
        <f>G12*70%</f>
        <v>1309552.9734</v>
      </c>
      <c r="H21" s="13">
        <f t="shared" si="0"/>
        <v>1309552.9734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3">
        <f>G17</f>
        <v>622998.30669999996</v>
      </c>
      <c r="H23" s="13">
        <f t="shared" si="0"/>
        <v>622998.30669999996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3">
        <f>G21</f>
        <v>1309552.9734</v>
      </c>
      <c r="H24" s="13">
        <f t="shared" si="0"/>
        <v>1309552.9734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0" t="s">
        <v>55</v>
      </c>
      <c r="H27" s="41"/>
      <c r="I27" s="41"/>
    </row>
    <row r="28" spans="1:9">
      <c r="B28" s="14" t="s">
        <v>51</v>
      </c>
      <c r="G28" s="42" t="s">
        <v>52</v>
      </c>
      <c r="H28" s="42"/>
      <c r="I28" s="42"/>
    </row>
    <row r="30" spans="1:9" ht="35.25" customHeight="1"/>
    <row r="31" spans="1:9">
      <c r="B31" s="15"/>
      <c r="G31" s="41" t="s">
        <v>53</v>
      </c>
      <c r="H31" s="41"/>
      <c r="I31" s="41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G12" sqref="G12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3" t="s">
        <v>0</v>
      </c>
      <c r="B1" s="33"/>
      <c r="C1" s="1"/>
      <c r="D1" s="1"/>
      <c r="E1" s="34" t="s">
        <v>1</v>
      </c>
      <c r="F1" s="34"/>
      <c r="G1" s="34"/>
      <c r="H1" s="34"/>
      <c r="I1" s="34"/>
    </row>
    <row r="2" spans="1:9" ht="16.5" customHeight="1">
      <c r="A2" s="35" t="s">
        <v>2</v>
      </c>
      <c r="B2" s="35"/>
      <c r="C2" s="1"/>
      <c r="D2" s="1"/>
      <c r="E2" s="34" t="s">
        <v>3</v>
      </c>
      <c r="F2" s="34"/>
      <c r="G2" s="34"/>
      <c r="H2" s="34"/>
      <c r="I2" s="34"/>
    </row>
    <row r="3" spans="1:9" ht="28.5" customHeight="1">
      <c r="A3" s="36" t="s">
        <v>4</v>
      </c>
      <c r="B3" s="36"/>
      <c r="C3" s="1"/>
      <c r="D3" s="1"/>
      <c r="E3" s="37" t="s">
        <v>5</v>
      </c>
      <c r="F3" s="37"/>
      <c r="G3" s="37"/>
      <c r="H3" s="37"/>
      <c r="I3" s="37"/>
    </row>
    <row r="4" spans="1:9" s="2" customFormat="1" ht="27" customHeight="1">
      <c r="A4" s="38" t="s">
        <v>6</v>
      </c>
      <c r="B4" s="38"/>
      <c r="C4" s="38"/>
      <c r="D4" s="38"/>
      <c r="E4" s="38"/>
      <c r="F4" s="38"/>
      <c r="G4" s="38"/>
      <c r="H4" s="38"/>
      <c r="I4" s="38"/>
    </row>
    <row r="5" spans="1:9" s="2" customFormat="1" ht="24" customHeight="1">
      <c r="A5" s="39" t="s">
        <v>58</v>
      </c>
      <c r="B5" s="39"/>
      <c r="C5" s="39"/>
      <c r="D5" s="39"/>
      <c r="E5" s="39"/>
      <c r="F5" s="39"/>
      <c r="G5" s="39"/>
      <c r="H5" s="39"/>
      <c r="I5" s="39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889997.58100000001</v>
      </c>
      <c r="H11" s="11">
        <f>G11</f>
        <v>889997.58100000001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2'!G12</f>
        <v>2760787.5430000001</v>
      </c>
      <c r="H12" s="11">
        <f t="shared" ref="H12:H25" si="0">G12</f>
        <v>2760787.5430000001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266999.27429999999</v>
      </c>
      <c r="H15" s="11">
        <f t="shared" si="0"/>
        <v>266999.27429999999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622998.30669999996</v>
      </c>
      <c r="H17" s="11">
        <f t="shared" si="0"/>
        <v>622998.30669999996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828236.26289999997</v>
      </c>
      <c r="H19" s="11">
        <f t="shared" si="0"/>
        <v>828236.26289999997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1932551.2800999999</v>
      </c>
      <c r="H21" s="11">
        <f t="shared" si="0"/>
        <v>1932551.2800999999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622998.30669999996</v>
      </c>
      <c r="H23" s="11">
        <f t="shared" si="0"/>
        <v>622998.30669999996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1932551.2800999999</v>
      </c>
      <c r="H24" s="11">
        <f t="shared" si="0"/>
        <v>1932551.2800999999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0" t="s">
        <v>59</v>
      </c>
      <c r="H27" s="41"/>
      <c r="I27" s="41"/>
    </row>
    <row r="28" spans="1:9">
      <c r="B28" s="14" t="s">
        <v>51</v>
      </c>
      <c r="G28" s="42" t="s">
        <v>52</v>
      </c>
      <c r="H28" s="42"/>
      <c r="I28" s="42"/>
    </row>
    <row r="30" spans="1:9" ht="35.25" customHeight="1"/>
    <row r="31" spans="1:9">
      <c r="B31" s="15"/>
      <c r="G31" s="41" t="s">
        <v>53</v>
      </c>
      <c r="H31" s="41"/>
      <c r="I31" s="41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32"/>
  <sheetViews>
    <sheetView workbookViewId="0">
      <selection activeCell="G12" sqref="G12"/>
    </sheetView>
  </sheetViews>
  <sheetFormatPr defaultRowHeight="15"/>
  <cols>
    <col min="1" max="1" width="5.5703125" customWidth="1"/>
    <col min="2" max="2" width="22.28515625" customWidth="1"/>
    <col min="3" max="3" width="6.5703125" customWidth="1"/>
    <col min="4" max="4" width="8.7109375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2" ht="15" customHeight="1">
      <c r="A1" s="33" t="s">
        <v>0</v>
      </c>
      <c r="B1" s="33"/>
      <c r="C1" s="1"/>
      <c r="D1" s="1"/>
      <c r="E1" s="34" t="s">
        <v>1</v>
      </c>
      <c r="F1" s="34"/>
      <c r="G1" s="34"/>
      <c r="H1" s="34"/>
      <c r="I1" s="34"/>
    </row>
    <row r="2" spans="1:12" ht="16.5" customHeight="1">
      <c r="A2" s="35" t="s">
        <v>2</v>
      </c>
      <c r="B2" s="35"/>
      <c r="C2" s="1"/>
      <c r="D2" s="1"/>
      <c r="E2" s="34" t="s">
        <v>3</v>
      </c>
      <c r="F2" s="34"/>
      <c r="G2" s="34"/>
      <c r="H2" s="34"/>
      <c r="I2" s="34"/>
    </row>
    <row r="3" spans="1:12" ht="29.25" customHeight="1">
      <c r="A3" s="36" t="s">
        <v>4</v>
      </c>
      <c r="B3" s="36"/>
      <c r="C3" s="1"/>
      <c r="D3" s="1"/>
      <c r="E3" s="37" t="s">
        <v>5</v>
      </c>
      <c r="F3" s="37"/>
      <c r="G3" s="37"/>
      <c r="H3" s="37"/>
      <c r="I3" s="37"/>
    </row>
    <row r="4" spans="1:12" s="2" customFormat="1" ht="27" customHeight="1">
      <c r="A4" s="38" t="s">
        <v>6</v>
      </c>
      <c r="B4" s="38"/>
      <c r="C4" s="38"/>
      <c r="D4" s="38"/>
      <c r="E4" s="38"/>
      <c r="F4" s="38"/>
      <c r="G4" s="38"/>
      <c r="H4" s="38"/>
      <c r="I4" s="38"/>
    </row>
    <row r="5" spans="1:12" s="2" customFormat="1" ht="24.75" customHeight="1">
      <c r="A5" s="39" t="s">
        <v>60</v>
      </c>
      <c r="B5" s="39"/>
      <c r="C5" s="39"/>
      <c r="D5" s="39"/>
      <c r="E5" s="39"/>
      <c r="F5" s="39"/>
      <c r="G5" s="39"/>
      <c r="H5" s="39"/>
      <c r="I5" s="39"/>
    </row>
    <row r="6" spans="1:12" ht="9.75" customHeight="1"/>
    <row r="7" spans="1:12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2" ht="16.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2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16</v>
      </c>
      <c r="H9" s="8"/>
      <c r="I9" s="8"/>
    </row>
    <row r="10" spans="1:12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12" ht="18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1'!G11+'Thang 2'!G11+'Thang 3'!G11</f>
        <v>2760787.5430000001</v>
      </c>
      <c r="H11" s="11">
        <f>G11</f>
        <v>2760787.5430000001</v>
      </c>
      <c r="I11" s="8"/>
    </row>
    <row r="12" spans="1:12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v>2760787.5430000001</v>
      </c>
      <c r="H12" s="11">
        <f t="shared" ref="H12:H25" si="0">G12</f>
        <v>2760787.5430000001</v>
      </c>
      <c r="I12" s="8"/>
    </row>
    <row r="13" spans="1:12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2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  <c r="L14" s="17"/>
    </row>
    <row r="15" spans="1:12" ht="1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828236.26289999997</v>
      </c>
      <c r="H15" s="11">
        <f t="shared" si="0"/>
        <v>828236.26289999997</v>
      </c>
      <c r="I15" s="8"/>
    </row>
    <row r="16" spans="1:12" ht="16.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8">
        <f>G11*70%</f>
        <v>1932551.2800999999</v>
      </c>
      <c r="H17" s="18">
        <f t="shared" si="0"/>
        <v>1932551.2800999999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828236.26289999997</v>
      </c>
      <c r="H19" s="11">
        <f t="shared" si="0"/>
        <v>828236.26289999997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17.2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1932551.2800999999</v>
      </c>
      <c r="H21" s="11">
        <f t="shared" si="0"/>
        <v>1932551.2800999999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1932551.2800999999</v>
      </c>
      <c r="H23" s="11">
        <f t="shared" si="0"/>
        <v>1932551.2800999999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1932551.2800999999</v>
      </c>
      <c r="H24" s="11">
        <f t="shared" si="0"/>
        <v>1932551.2800999999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ht="24" customHeight="1">
      <c r="A26" s="43"/>
      <c r="B26" s="43"/>
      <c r="C26" s="43"/>
      <c r="D26" s="43"/>
      <c r="E26" s="43"/>
      <c r="F26" s="43"/>
      <c r="G26" s="43"/>
      <c r="H26" s="43"/>
      <c r="I26" s="43"/>
    </row>
    <row r="27" spans="1:9">
      <c r="G27" s="40" t="s">
        <v>59</v>
      </c>
      <c r="H27" s="41"/>
      <c r="I27" s="41"/>
    </row>
    <row r="28" spans="1:9">
      <c r="B28" s="14" t="s">
        <v>51</v>
      </c>
      <c r="G28" s="42" t="s">
        <v>52</v>
      </c>
      <c r="H28" s="42"/>
      <c r="I28" s="42"/>
    </row>
    <row r="29" spans="1:9" ht="32.25" customHeight="1"/>
    <row r="30" spans="1:9" ht="23.25" customHeight="1"/>
    <row r="32" spans="1:9">
      <c r="B32" s="15"/>
      <c r="G32" s="41" t="s">
        <v>53</v>
      </c>
      <c r="H32" s="41"/>
      <c r="I32" s="41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1"/>
  <sheetViews>
    <sheetView topLeftCell="A5" workbookViewId="0">
      <selection activeCell="G12" sqref="G12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style="20" customWidth="1"/>
    <col min="5" max="5" width="8.140625" customWidth="1"/>
    <col min="6" max="6" width="7.28515625" customWidth="1"/>
    <col min="7" max="7" width="10.140625" style="20" customWidth="1"/>
    <col min="8" max="8" width="9.140625" style="20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3" t="s">
        <v>0</v>
      </c>
      <c r="B1" s="33"/>
      <c r="C1" s="1"/>
      <c r="D1" s="24"/>
      <c r="E1" s="34" t="s">
        <v>1</v>
      </c>
      <c r="F1" s="34"/>
      <c r="G1" s="34"/>
      <c r="H1" s="34"/>
      <c r="I1" s="34"/>
    </row>
    <row r="2" spans="1:9" ht="16.5" customHeight="1">
      <c r="A2" s="35" t="s">
        <v>2</v>
      </c>
      <c r="B2" s="35"/>
      <c r="C2" s="1"/>
      <c r="D2" s="24"/>
      <c r="E2" s="34" t="s">
        <v>3</v>
      </c>
      <c r="F2" s="34"/>
      <c r="G2" s="34"/>
      <c r="H2" s="34"/>
      <c r="I2" s="34"/>
    </row>
    <row r="3" spans="1:9" ht="28.5" customHeight="1">
      <c r="A3" s="36" t="s">
        <v>4</v>
      </c>
      <c r="B3" s="36"/>
      <c r="C3" s="1"/>
      <c r="D3" s="24"/>
      <c r="E3" s="37" t="s">
        <v>5</v>
      </c>
      <c r="F3" s="37"/>
      <c r="G3" s="37"/>
      <c r="H3" s="37"/>
      <c r="I3" s="37"/>
    </row>
    <row r="4" spans="1:9" s="2" customFormat="1" ht="27" customHeight="1">
      <c r="A4" s="38" t="s">
        <v>6</v>
      </c>
      <c r="B4" s="38"/>
      <c r="C4" s="38"/>
      <c r="D4" s="38"/>
      <c r="E4" s="38"/>
      <c r="F4" s="38"/>
      <c r="G4" s="38"/>
      <c r="H4" s="38"/>
      <c r="I4" s="38"/>
    </row>
    <row r="5" spans="1:9" s="2" customFormat="1" ht="24" customHeight="1">
      <c r="A5" s="39" t="s">
        <v>61</v>
      </c>
      <c r="B5" s="39"/>
      <c r="C5" s="39"/>
      <c r="D5" s="39"/>
      <c r="E5" s="39"/>
      <c r="F5" s="39"/>
      <c r="G5" s="39"/>
      <c r="H5" s="39"/>
      <c r="I5" s="39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25" t="s">
        <v>25</v>
      </c>
      <c r="E9" s="8"/>
      <c r="F9" s="8"/>
      <c r="G9" s="9">
        <v>16</v>
      </c>
      <c r="H9" s="9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9"/>
      <c r="E10" s="8"/>
      <c r="F10" s="8"/>
      <c r="G10" s="13"/>
      <c r="H10" s="13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25" t="s">
        <v>30</v>
      </c>
      <c r="E11" s="8"/>
      <c r="F11" s="8"/>
      <c r="G11" s="16">
        <v>926997.58100000001</v>
      </c>
      <c r="H11" s="13">
        <f>G11</f>
        <v>926997.58100000001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25" t="s">
        <v>32</v>
      </c>
      <c r="E12" s="8"/>
      <c r="F12" s="8"/>
      <c r="G12" s="13">
        <f>G11+'Thang 3'!G12</f>
        <v>3687785.1239999998</v>
      </c>
      <c r="H12" s="13">
        <f t="shared" ref="H12:H25" si="0">G12</f>
        <v>3687785.1239999998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9"/>
      <c r="E13" s="8"/>
      <c r="F13" s="8"/>
      <c r="G13" s="13"/>
      <c r="H13" s="13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25" t="s">
        <v>36</v>
      </c>
      <c r="E14" s="8"/>
      <c r="F14" s="8"/>
      <c r="G14" s="13"/>
      <c r="H14" s="13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3">
        <f>G11*30%</f>
        <v>278099.27429999999</v>
      </c>
      <c r="H15" s="13">
        <f t="shared" si="0"/>
        <v>278099.27429999999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3"/>
      <c r="H16" s="13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3">
        <f>G11*70%</f>
        <v>648898.30669999996</v>
      </c>
      <c r="H17" s="13">
        <f t="shared" si="0"/>
        <v>648898.30669999996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3"/>
      <c r="H18" s="13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3">
        <f>G12*30%</f>
        <v>1106335.5371999999</v>
      </c>
      <c r="H19" s="13">
        <f t="shared" si="0"/>
        <v>1106335.5371999999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3"/>
      <c r="H20" s="13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3">
        <f>G12*70%</f>
        <v>2581449.5867999997</v>
      </c>
      <c r="H21" s="13">
        <f t="shared" si="0"/>
        <v>2581449.5867999997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9"/>
      <c r="E22" s="8"/>
      <c r="F22" s="8"/>
      <c r="G22" s="13"/>
      <c r="H22" s="13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3">
        <f>G17</f>
        <v>648898.30669999996</v>
      </c>
      <c r="H23" s="13">
        <f t="shared" si="0"/>
        <v>648898.30669999996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3">
        <f>G21</f>
        <v>2581449.5867999997</v>
      </c>
      <c r="H24" s="13">
        <f t="shared" si="0"/>
        <v>2581449.5867999997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0" t="s">
        <v>63</v>
      </c>
      <c r="H27" s="41"/>
      <c r="I27" s="41"/>
    </row>
    <row r="28" spans="1:9">
      <c r="B28" s="21" t="s">
        <v>51</v>
      </c>
      <c r="G28" s="42" t="s">
        <v>52</v>
      </c>
      <c r="H28" s="42"/>
      <c r="I28" s="42"/>
    </row>
    <row r="30" spans="1:9" ht="35.25" customHeight="1"/>
    <row r="31" spans="1:9">
      <c r="B31" s="19"/>
      <c r="G31" s="41" t="s">
        <v>53</v>
      </c>
      <c r="H31" s="41"/>
      <c r="I31" s="41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41" bottom="0.3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G12" sqref="G12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3" t="s">
        <v>0</v>
      </c>
      <c r="B1" s="33"/>
      <c r="C1" s="1"/>
      <c r="D1" s="1"/>
      <c r="E1" s="34" t="s">
        <v>1</v>
      </c>
      <c r="F1" s="34"/>
      <c r="G1" s="34"/>
      <c r="H1" s="34"/>
      <c r="I1" s="34"/>
    </row>
    <row r="2" spans="1:9" ht="16.5" customHeight="1">
      <c r="A2" s="35" t="s">
        <v>2</v>
      </c>
      <c r="B2" s="35"/>
      <c r="C2" s="1"/>
      <c r="D2" s="1"/>
      <c r="E2" s="34" t="s">
        <v>3</v>
      </c>
      <c r="F2" s="34"/>
      <c r="G2" s="34"/>
      <c r="H2" s="34"/>
      <c r="I2" s="34"/>
    </row>
    <row r="3" spans="1:9" ht="28.5" customHeight="1">
      <c r="A3" s="36" t="s">
        <v>4</v>
      </c>
      <c r="B3" s="36"/>
      <c r="C3" s="1"/>
      <c r="D3" s="1"/>
      <c r="E3" s="37" t="s">
        <v>5</v>
      </c>
      <c r="F3" s="37"/>
      <c r="G3" s="37"/>
      <c r="H3" s="37"/>
      <c r="I3" s="37"/>
    </row>
    <row r="4" spans="1:9" s="2" customFormat="1" ht="27" customHeight="1">
      <c r="A4" s="38" t="s">
        <v>6</v>
      </c>
      <c r="B4" s="38"/>
      <c r="C4" s="38"/>
      <c r="D4" s="38"/>
      <c r="E4" s="38"/>
      <c r="F4" s="38"/>
      <c r="G4" s="38"/>
      <c r="H4" s="38"/>
      <c r="I4" s="38"/>
    </row>
    <row r="5" spans="1:9" s="2" customFormat="1" ht="24" customHeight="1">
      <c r="A5" s="39" t="s">
        <v>62</v>
      </c>
      <c r="B5" s="39"/>
      <c r="C5" s="39"/>
      <c r="D5" s="39"/>
      <c r="E5" s="39"/>
      <c r="F5" s="39"/>
      <c r="G5" s="39"/>
      <c r="H5" s="39"/>
      <c r="I5" s="39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16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926997.58100000001</v>
      </c>
      <c r="H11" s="11">
        <f>G11</f>
        <v>926997.58100000001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4'!G12</f>
        <v>4614782.7050000001</v>
      </c>
      <c r="H12" s="11">
        <f t="shared" ref="H12:H25" si="0">G12</f>
        <v>4614782.7050000001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278099.27429999999</v>
      </c>
      <c r="H15" s="11">
        <f t="shared" si="0"/>
        <v>278099.27429999999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648898.30669999996</v>
      </c>
      <c r="H17" s="11">
        <f t="shared" si="0"/>
        <v>648898.30669999996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1384434.8115000001</v>
      </c>
      <c r="H19" s="11">
        <f t="shared" si="0"/>
        <v>1384434.8115000001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3230347.8934999998</v>
      </c>
      <c r="H21" s="11">
        <f t="shared" si="0"/>
        <v>3230347.8934999998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648898.30669999996</v>
      </c>
      <c r="H23" s="11">
        <f t="shared" si="0"/>
        <v>648898.30669999996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3230347.8934999998</v>
      </c>
      <c r="H24" s="11">
        <f t="shared" si="0"/>
        <v>3230347.8934999998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0" t="s">
        <v>64</v>
      </c>
      <c r="H27" s="41"/>
      <c r="I27" s="41"/>
    </row>
    <row r="28" spans="1:9">
      <c r="B28" s="21" t="s">
        <v>51</v>
      </c>
      <c r="G28" s="42" t="s">
        <v>52</v>
      </c>
      <c r="H28" s="42"/>
      <c r="I28" s="42"/>
    </row>
    <row r="30" spans="1:9" ht="35.25" customHeight="1"/>
    <row r="31" spans="1:9">
      <c r="B31" s="19"/>
      <c r="G31" s="41" t="s">
        <v>53</v>
      </c>
      <c r="H31" s="41"/>
      <c r="I31" s="41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36" bottom="0.24" header="0.3" footer="0.18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G12" sqref="G12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3" t="s">
        <v>0</v>
      </c>
      <c r="B1" s="33"/>
      <c r="C1" s="1"/>
      <c r="D1" s="1"/>
      <c r="E1" s="34" t="s">
        <v>1</v>
      </c>
      <c r="F1" s="34"/>
      <c r="G1" s="34"/>
      <c r="H1" s="34"/>
      <c r="I1" s="34"/>
    </row>
    <row r="2" spans="1:9" ht="16.5" customHeight="1">
      <c r="A2" s="35" t="s">
        <v>2</v>
      </c>
      <c r="B2" s="35"/>
      <c r="C2" s="1"/>
      <c r="D2" s="1"/>
      <c r="E2" s="34" t="s">
        <v>3</v>
      </c>
      <c r="F2" s="34"/>
      <c r="G2" s="34"/>
      <c r="H2" s="34"/>
      <c r="I2" s="34"/>
    </row>
    <row r="3" spans="1:9" ht="28.5" customHeight="1">
      <c r="A3" s="36" t="s">
        <v>4</v>
      </c>
      <c r="B3" s="36"/>
      <c r="C3" s="1"/>
      <c r="D3" s="1"/>
      <c r="E3" s="37" t="s">
        <v>5</v>
      </c>
      <c r="F3" s="37"/>
      <c r="G3" s="37"/>
      <c r="H3" s="37"/>
      <c r="I3" s="37"/>
    </row>
    <row r="4" spans="1:9" s="2" customFormat="1" ht="27" customHeight="1">
      <c r="A4" s="38" t="s">
        <v>6</v>
      </c>
      <c r="B4" s="38"/>
      <c r="C4" s="38"/>
      <c r="D4" s="38"/>
      <c r="E4" s="38"/>
      <c r="F4" s="38"/>
      <c r="G4" s="38"/>
      <c r="H4" s="38"/>
      <c r="I4" s="38"/>
    </row>
    <row r="5" spans="1:9" s="2" customFormat="1" ht="24" customHeight="1">
      <c r="A5" s="39" t="s">
        <v>65</v>
      </c>
      <c r="B5" s="39"/>
      <c r="C5" s="39"/>
      <c r="D5" s="39"/>
      <c r="E5" s="39"/>
      <c r="F5" s="39"/>
      <c r="G5" s="39"/>
      <c r="H5" s="39"/>
      <c r="I5" s="39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16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926997.58100000001</v>
      </c>
      <c r="H11" s="11">
        <f>G11</f>
        <v>926997.58100000001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5'!G12</f>
        <v>5541780.2860000003</v>
      </c>
      <c r="H12" s="11">
        <f t="shared" ref="H12:H25" si="0">G12</f>
        <v>5541780.2860000003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278099.27429999999</v>
      </c>
      <c r="H15" s="11">
        <f t="shared" si="0"/>
        <v>278099.27429999999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648898.30669999996</v>
      </c>
      <c r="H17" s="11">
        <f t="shared" si="0"/>
        <v>648898.30669999996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1662534.0858</v>
      </c>
      <c r="H19" s="11">
        <f t="shared" si="0"/>
        <v>1662534.0858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3879246.2001999998</v>
      </c>
      <c r="H21" s="11">
        <f t="shared" si="0"/>
        <v>3879246.2001999998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648898.30669999996</v>
      </c>
      <c r="H23" s="11">
        <f t="shared" si="0"/>
        <v>648898.30669999996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3879246.2001999998</v>
      </c>
      <c r="H24" s="11">
        <f t="shared" si="0"/>
        <v>3879246.2001999998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0" t="s">
        <v>66</v>
      </c>
      <c r="H27" s="41"/>
      <c r="I27" s="41"/>
    </row>
    <row r="28" spans="1:9">
      <c r="B28" s="23" t="s">
        <v>51</v>
      </c>
      <c r="G28" s="42" t="s">
        <v>52</v>
      </c>
      <c r="H28" s="42"/>
      <c r="I28" s="42"/>
    </row>
    <row r="30" spans="1:9" ht="35.25" customHeight="1"/>
    <row r="31" spans="1:9">
      <c r="B31" s="22"/>
      <c r="G31" s="41" t="s">
        <v>53</v>
      </c>
      <c r="H31" s="41"/>
      <c r="I31" s="41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activeCell="G11" sqref="G11"/>
    </sheetView>
  </sheetViews>
  <sheetFormatPr defaultRowHeight="15"/>
  <cols>
    <col min="1" max="1" width="5.5703125" customWidth="1"/>
    <col min="2" max="2" width="22.28515625" customWidth="1"/>
    <col min="3" max="3" width="6.5703125" customWidth="1"/>
    <col min="4" max="4" width="8.7109375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>
      <c r="A1" s="33" t="s">
        <v>0</v>
      </c>
      <c r="B1" s="33"/>
      <c r="C1" s="1"/>
      <c r="D1" s="1"/>
      <c r="E1" s="34" t="s">
        <v>1</v>
      </c>
      <c r="F1" s="34"/>
      <c r="G1" s="34"/>
      <c r="H1" s="34"/>
      <c r="I1" s="34"/>
    </row>
    <row r="2" spans="1:13" ht="16.5" customHeight="1">
      <c r="A2" s="35" t="s">
        <v>2</v>
      </c>
      <c r="B2" s="35"/>
      <c r="C2" s="1"/>
      <c r="D2" s="1"/>
      <c r="E2" s="34" t="s">
        <v>3</v>
      </c>
      <c r="F2" s="34"/>
      <c r="G2" s="34"/>
      <c r="H2" s="34"/>
      <c r="I2" s="34"/>
    </row>
    <row r="3" spans="1:13" ht="29.25" customHeight="1">
      <c r="A3" s="36" t="s">
        <v>4</v>
      </c>
      <c r="B3" s="36"/>
      <c r="C3" s="1"/>
      <c r="D3" s="1"/>
      <c r="E3" s="37" t="s">
        <v>5</v>
      </c>
      <c r="F3" s="37"/>
      <c r="G3" s="37"/>
      <c r="H3" s="37"/>
      <c r="I3" s="37"/>
    </row>
    <row r="4" spans="1:13" s="2" customFormat="1" ht="27" customHeight="1">
      <c r="A4" s="38" t="s">
        <v>6</v>
      </c>
      <c r="B4" s="38"/>
      <c r="C4" s="38"/>
      <c r="D4" s="38"/>
      <c r="E4" s="38"/>
      <c r="F4" s="38"/>
      <c r="G4" s="38"/>
      <c r="H4" s="38"/>
      <c r="I4" s="38"/>
    </row>
    <row r="5" spans="1:13" s="2" customFormat="1" ht="24.75" customHeight="1">
      <c r="A5" s="39" t="s">
        <v>67</v>
      </c>
      <c r="B5" s="39"/>
      <c r="C5" s="39"/>
      <c r="D5" s="39"/>
      <c r="E5" s="39"/>
      <c r="F5" s="39"/>
      <c r="G5" s="39"/>
      <c r="H5" s="39"/>
      <c r="I5" s="39"/>
    </row>
    <row r="6" spans="1:13" ht="9.75" customHeight="1"/>
    <row r="7" spans="1:13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16</v>
      </c>
      <c r="H9" s="8"/>
      <c r="I9" s="8"/>
    </row>
    <row r="10" spans="1:13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  <c r="M10">
        <v>2760787.5430000001</v>
      </c>
    </row>
    <row r="11" spans="1:13" ht="18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4'!G11+'Thang 5'!G11+'Thang 6'!G11</f>
        <v>2780992.7429999998</v>
      </c>
      <c r="H11" s="11">
        <f>G11</f>
        <v>2780992.7429999998</v>
      </c>
      <c r="I11" s="8"/>
      <c r="M11">
        <v>2669992.7429999998</v>
      </c>
    </row>
    <row r="12" spans="1:13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G11+'Quy 1'!G12</f>
        <v>5541780.2860000003</v>
      </c>
      <c r="H12" s="11">
        <f t="shared" ref="H12:H25" si="0">G12</f>
        <v>5541780.2860000003</v>
      </c>
      <c r="I12" s="8"/>
      <c r="M12">
        <f>M10+M11</f>
        <v>5430780.2860000003</v>
      </c>
    </row>
    <row r="13" spans="1:13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3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  <c r="L14" s="17"/>
    </row>
    <row r="15" spans="1:13" ht="1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834297.82289999991</v>
      </c>
      <c r="H15" s="11">
        <f t="shared" si="0"/>
        <v>834297.82289999991</v>
      </c>
      <c r="I15" s="8"/>
    </row>
    <row r="16" spans="1:13" ht="16.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8">
        <f>G11*70%</f>
        <v>1946694.9200999998</v>
      </c>
      <c r="H17" s="18">
        <f t="shared" si="0"/>
        <v>1946694.9200999998</v>
      </c>
      <c r="I17" s="8"/>
    </row>
    <row r="18" spans="1:9" ht="25.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1662534.0858</v>
      </c>
      <c r="H19" s="11">
        <f t="shared" si="0"/>
        <v>1662534.0858</v>
      </c>
      <c r="I19" s="8"/>
    </row>
    <row r="20" spans="1:9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3879246.2001999998</v>
      </c>
      <c r="H21" s="11">
        <f t="shared" si="0"/>
        <v>3879246.2001999998</v>
      </c>
      <c r="I21" s="8"/>
    </row>
    <row r="22" spans="1:9" ht="25.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5.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1946694.9200999998</v>
      </c>
      <c r="H23" s="11">
        <f t="shared" si="0"/>
        <v>1946694.9200999998</v>
      </c>
      <c r="I23" s="8"/>
    </row>
    <row r="24" spans="1:9" ht="25.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3879246.2001999998</v>
      </c>
      <c r="H24" s="11">
        <f t="shared" si="0"/>
        <v>3879246.2001999998</v>
      </c>
      <c r="I24" s="8"/>
    </row>
    <row r="25" spans="1:9" ht="25.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>
      <c r="A26" s="43"/>
      <c r="B26" s="43"/>
      <c r="C26" s="43"/>
      <c r="D26" s="43"/>
      <c r="E26" s="43"/>
      <c r="F26" s="43"/>
      <c r="G26" s="43"/>
      <c r="H26" s="43"/>
      <c r="I26" s="43"/>
    </row>
    <row r="27" spans="1:9">
      <c r="G27" s="40" t="s">
        <v>66</v>
      </c>
      <c r="H27" s="41"/>
      <c r="I27" s="41"/>
    </row>
    <row r="28" spans="1:9">
      <c r="B28" s="27" t="s">
        <v>51</v>
      </c>
      <c r="G28" s="42" t="s">
        <v>52</v>
      </c>
      <c r="H28" s="42"/>
      <c r="I28" s="42"/>
    </row>
    <row r="32" spans="1:9">
      <c r="B32" s="26"/>
      <c r="G32" s="41" t="s">
        <v>53</v>
      </c>
      <c r="H32" s="41"/>
      <c r="I32" s="41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31"/>
  <sheetViews>
    <sheetView topLeftCell="A4" workbookViewId="0">
      <selection activeCell="A4" sqref="A1:XFD1048576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3" t="s">
        <v>0</v>
      </c>
      <c r="B1" s="33"/>
      <c r="C1" s="1"/>
      <c r="D1" s="1"/>
      <c r="E1" s="34" t="s">
        <v>1</v>
      </c>
      <c r="F1" s="34"/>
      <c r="G1" s="34"/>
      <c r="H1" s="34"/>
      <c r="I1" s="34"/>
    </row>
    <row r="2" spans="1:9" ht="16.5" customHeight="1">
      <c r="A2" s="35" t="s">
        <v>2</v>
      </c>
      <c r="B2" s="35"/>
      <c r="C2" s="1"/>
      <c r="D2" s="1"/>
      <c r="E2" s="34" t="s">
        <v>3</v>
      </c>
      <c r="F2" s="34"/>
      <c r="G2" s="34"/>
      <c r="H2" s="34"/>
      <c r="I2" s="34"/>
    </row>
    <row r="3" spans="1:9" ht="28.5" customHeight="1">
      <c r="A3" s="36" t="s">
        <v>4</v>
      </c>
      <c r="B3" s="36"/>
      <c r="C3" s="1"/>
      <c r="D3" s="1"/>
      <c r="E3" s="37" t="s">
        <v>5</v>
      </c>
      <c r="F3" s="37"/>
      <c r="G3" s="37"/>
      <c r="H3" s="37"/>
      <c r="I3" s="37"/>
    </row>
    <row r="4" spans="1:9" s="2" customFormat="1" ht="27" customHeight="1">
      <c r="A4" s="38" t="s">
        <v>6</v>
      </c>
      <c r="B4" s="38"/>
      <c r="C4" s="38"/>
      <c r="D4" s="38"/>
      <c r="E4" s="38"/>
      <c r="F4" s="38"/>
      <c r="G4" s="38"/>
      <c r="H4" s="38"/>
      <c r="I4" s="38"/>
    </row>
    <row r="5" spans="1:9" s="2" customFormat="1" ht="24" customHeight="1">
      <c r="A5" s="39" t="s">
        <v>68</v>
      </c>
      <c r="B5" s="39"/>
      <c r="C5" s="39"/>
      <c r="D5" s="39"/>
      <c r="E5" s="39"/>
      <c r="F5" s="39"/>
      <c r="G5" s="39"/>
      <c r="H5" s="39"/>
      <c r="I5" s="39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862872.58100000001</v>
      </c>
      <c r="H11" s="11">
        <f>G11</f>
        <v>862872.58100000001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6'!G12</f>
        <v>6404652.8670000006</v>
      </c>
      <c r="H12" s="11">
        <f t="shared" ref="H12:H25" si="0">G12</f>
        <v>6404652.8670000006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258861.77429999999</v>
      </c>
      <c r="H15" s="11">
        <f t="shared" si="0"/>
        <v>258861.77429999999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604010.80669999996</v>
      </c>
      <c r="H17" s="11">
        <f t="shared" si="0"/>
        <v>604010.80669999996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1921395.8601000002</v>
      </c>
      <c r="H19" s="11">
        <f t="shared" si="0"/>
        <v>1921395.8601000002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4483257.0069000004</v>
      </c>
      <c r="H21" s="11">
        <f t="shared" si="0"/>
        <v>4483257.0069000004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604010.80669999996</v>
      </c>
      <c r="H23" s="11">
        <f t="shared" si="0"/>
        <v>604010.80669999996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4483257.0069000004</v>
      </c>
      <c r="H24" s="11">
        <f t="shared" si="0"/>
        <v>4483257.0069000004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0" t="s">
        <v>69</v>
      </c>
      <c r="H27" s="41"/>
      <c r="I27" s="41"/>
    </row>
    <row r="28" spans="1:9">
      <c r="B28" s="29" t="s">
        <v>51</v>
      </c>
      <c r="G28" s="42" t="s">
        <v>52</v>
      </c>
      <c r="H28" s="42"/>
      <c r="I28" s="42"/>
    </row>
    <row r="30" spans="1:9" ht="35.25" customHeight="1"/>
    <row r="31" spans="1:9">
      <c r="B31" s="28"/>
      <c r="G31" s="41" t="s">
        <v>53</v>
      </c>
      <c r="H31" s="41"/>
      <c r="I31" s="41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sqref="A1:XFD1048576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3" t="s">
        <v>0</v>
      </c>
      <c r="B1" s="33"/>
      <c r="C1" s="1"/>
      <c r="D1" s="1"/>
      <c r="E1" s="34" t="s">
        <v>1</v>
      </c>
      <c r="F1" s="34"/>
      <c r="G1" s="34"/>
      <c r="H1" s="34"/>
      <c r="I1" s="34"/>
    </row>
    <row r="2" spans="1:9" ht="16.5" customHeight="1">
      <c r="A2" s="35" t="s">
        <v>2</v>
      </c>
      <c r="B2" s="35"/>
      <c r="C2" s="1"/>
      <c r="D2" s="1"/>
      <c r="E2" s="34" t="s">
        <v>3</v>
      </c>
      <c r="F2" s="34"/>
      <c r="G2" s="34"/>
      <c r="H2" s="34"/>
      <c r="I2" s="34"/>
    </row>
    <row r="3" spans="1:9" ht="28.5" customHeight="1">
      <c r="A3" s="36" t="s">
        <v>4</v>
      </c>
      <c r="B3" s="36"/>
      <c r="C3" s="1"/>
      <c r="D3" s="1"/>
      <c r="E3" s="37" t="s">
        <v>5</v>
      </c>
      <c r="F3" s="37"/>
      <c r="G3" s="37"/>
      <c r="H3" s="37"/>
      <c r="I3" s="37"/>
    </row>
    <row r="4" spans="1:9" s="2" customFormat="1" ht="27" customHeight="1">
      <c r="A4" s="38" t="s">
        <v>6</v>
      </c>
      <c r="B4" s="38"/>
      <c r="C4" s="38"/>
      <c r="D4" s="38"/>
      <c r="E4" s="38"/>
      <c r="F4" s="38"/>
      <c r="G4" s="38"/>
      <c r="H4" s="38"/>
      <c r="I4" s="38"/>
    </row>
    <row r="5" spans="1:9" s="2" customFormat="1" ht="24" customHeight="1">
      <c r="A5" s="39" t="s">
        <v>70</v>
      </c>
      <c r="B5" s="39"/>
      <c r="C5" s="39"/>
      <c r="D5" s="39"/>
      <c r="E5" s="39"/>
      <c r="F5" s="39"/>
      <c r="G5" s="39"/>
      <c r="H5" s="39"/>
      <c r="I5" s="39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862872.58100000001</v>
      </c>
      <c r="H11" s="11">
        <f>G11</f>
        <v>862872.58100000001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7'!G12</f>
        <v>7267525.4480000008</v>
      </c>
      <c r="H12" s="11">
        <f t="shared" ref="H12:H25" si="0">G12</f>
        <v>7267525.4480000008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258861.77429999999</v>
      </c>
      <c r="H15" s="11">
        <f t="shared" si="0"/>
        <v>258861.77429999999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604010.80669999996</v>
      </c>
      <c r="H17" s="11">
        <f t="shared" si="0"/>
        <v>604010.80669999996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2180257.6344000003</v>
      </c>
      <c r="H19" s="11">
        <f t="shared" si="0"/>
        <v>2180257.6344000003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5087267.8136</v>
      </c>
      <c r="H21" s="11">
        <f t="shared" si="0"/>
        <v>5087267.8136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604010.80669999996</v>
      </c>
      <c r="H23" s="11">
        <f t="shared" si="0"/>
        <v>604010.80669999996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5087267.8136</v>
      </c>
      <c r="H24" s="11">
        <f t="shared" si="0"/>
        <v>5087267.8136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0" t="s">
        <v>69</v>
      </c>
      <c r="H27" s="41"/>
      <c r="I27" s="41"/>
    </row>
    <row r="28" spans="1:9">
      <c r="B28" s="29" t="s">
        <v>51</v>
      </c>
      <c r="G28" s="42" t="s">
        <v>52</v>
      </c>
      <c r="H28" s="42"/>
      <c r="I28" s="42"/>
    </row>
    <row r="30" spans="1:9" ht="35.25" customHeight="1"/>
    <row r="31" spans="1:9">
      <c r="B31" s="28"/>
      <c r="G31" s="41" t="s">
        <v>53</v>
      </c>
      <c r="H31" s="41"/>
      <c r="I31" s="41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31"/>
  <sheetViews>
    <sheetView topLeftCell="A13" workbookViewId="0">
      <selection activeCell="K7" sqref="K7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3" t="s">
        <v>0</v>
      </c>
      <c r="B1" s="33"/>
      <c r="C1" s="1"/>
      <c r="D1" s="1"/>
      <c r="E1" s="34" t="s">
        <v>1</v>
      </c>
      <c r="F1" s="34"/>
      <c r="G1" s="34"/>
      <c r="H1" s="34"/>
      <c r="I1" s="34"/>
    </row>
    <row r="2" spans="1:9" ht="16.5" customHeight="1">
      <c r="A2" s="35" t="s">
        <v>2</v>
      </c>
      <c r="B2" s="35"/>
      <c r="C2" s="1"/>
      <c r="D2" s="1"/>
      <c r="E2" s="34" t="s">
        <v>3</v>
      </c>
      <c r="F2" s="34"/>
      <c r="G2" s="34"/>
      <c r="H2" s="34"/>
      <c r="I2" s="34"/>
    </row>
    <row r="3" spans="1:9" ht="28.5" customHeight="1">
      <c r="A3" s="36" t="s">
        <v>4</v>
      </c>
      <c r="B3" s="36"/>
      <c r="C3" s="1"/>
      <c r="D3" s="1"/>
      <c r="E3" s="37" t="s">
        <v>5</v>
      </c>
      <c r="F3" s="37"/>
      <c r="G3" s="37"/>
      <c r="H3" s="37"/>
      <c r="I3" s="37"/>
    </row>
    <row r="4" spans="1:9" s="2" customFormat="1" ht="27" customHeight="1">
      <c r="A4" s="38" t="s">
        <v>6</v>
      </c>
      <c r="B4" s="38"/>
      <c r="C4" s="38"/>
      <c r="D4" s="38"/>
      <c r="E4" s="38"/>
      <c r="F4" s="38"/>
      <c r="G4" s="38"/>
      <c r="H4" s="38"/>
      <c r="I4" s="38"/>
    </row>
    <row r="5" spans="1:9" s="2" customFormat="1" ht="24" customHeight="1">
      <c r="A5" s="39" t="s">
        <v>71</v>
      </c>
      <c r="B5" s="39"/>
      <c r="C5" s="39"/>
      <c r="D5" s="39"/>
      <c r="E5" s="39"/>
      <c r="F5" s="39"/>
      <c r="G5" s="39"/>
      <c r="H5" s="39"/>
      <c r="I5" s="39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862872.58100000001</v>
      </c>
      <c r="H11" s="11">
        <f>G11</f>
        <v>862872.58100000001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8'!G12</f>
        <v>8130398.029000001</v>
      </c>
      <c r="H12" s="11">
        <f t="shared" ref="H12:H25" si="0">G12</f>
        <v>8130398.029000001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258861.77429999999</v>
      </c>
      <c r="H15" s="11">
        <f t="shared" si="0"/>
        <v>258861.77429999999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604010.80669999996</v>
      </c>
      <c r="H17" s="11">
        <f t="shared" si="0"/>
        <v>604010.80669999996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2439119.4087</v>
      </c>
      <c r="H19" s="11">
        <f t="shared" si="0"/>
        <v>2439119.4087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5691278.6203000005</v>
      </c>
      <c r="H21" s="11">
        <f t="shared" si="0"/>
        <v>5691278.6203000005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604010.80669999996</v>
      </c>
      <c r="H23" s="11">
        <f t="shared" si="0"/>
        <v>604010.80669999996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5691278.6203000005</v>
      </c>
      <c r="H24" s="11">
        <f t="shared" si="0"/>
        <v>5691278.6203000005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0" t="s">
        <v>69</v>
      </c>
      <c r="H27" s="41"/>
      <c r="I27" s="41"/>
    </row>
    <row r="28" spans="1:9">
      <c r="B28" s="29" t="s">
        <v>51</v>
      </c>
      <c r="G28" s="42" t="s">
        <v>52</v>
      </c>
      <c r="H28" s="42"/>
      <c r="I28" s="42"/>
    </row>
    <row r="30" spans="1:9" ht="35.25" customHeight="1"/>
    <row r="31" spans="1:9">
      <c r="B31" s="28"/>
      <c r="G31" s="41" t="s">
        <v>53</v>
      </c>
      <c r="H31" s="41"/>
      <c r="I31" s="41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sqref="A1:XFD1048576"/>
    </sheetView>
  </sheetViews>
  <sheetFormatPr defaultRowHeight="15"/>
  <cols>
    <col min="1" max="1" width="5.5703125" customWidth="1"/>
    <col min="2" max="2" width="22.28515625" customWidth="1"/>
    <col min="3" max="3" width="6.5703125" customWidth="1"/>
    <col min="4" max="4" width="8.7109375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>
      <c r="A1" s="33" t="s">
        <v>0</v>
      </c>
      <c r="B1" s="33"/>
      <c r="C1" s="1"/>
      <c r="D1" s="1"/>
      <c r="E1" s="34" t="s">
        <v>1</v>
      </c>
      <c r="F1" s="34"/>
      <c r="G1" s="34"/>
      <c r="H1" s="34"/>
      <c r="I1" s="34"/>
    </row>
    <row r="2" spans="1:13" ht="16.5" customHeight="1">
      <c r="A2" s="35" t="s">
        <v>2</v>
      </c>
      <c r="B2" s="35"/>
      <c r="C2" s="1"/>
      <c r="D2" s="1"/>
      <c r="E2" s="34" t="s">
        <v>3</v>
      </c>
      <c r="F2" s="34"/>
      <c r="G2" s="34"/>
      <c r="H2" s="34"/>
      <c r="I2" s="34"/>
    </row>
    <row r="3" spans="1:13" ht="29.25" customHeight="1">
      <c r="A3" s="36" t="s">
        <v>4</v>
      </c>
      <c r="B3" s="36"/>
      <c r="C3" s="1"/>
      <c r="D3" s="1"/>
      <c r="E3" s="37" t="s">
        <v>5</v>
      </c>
      <c r="F3" s="37"/>
      <c r="G3" s="37"/>
      <c r="H3" s="37"/>
      <c r="I3" s="37"/>
    </row>
    <row r="4" spans="1:13" s="2" customFormat="1" ht="27" customHeight="1">
      <c r="A4" s="38" t="s">
        <v>6</v>
      </c>
      <c r="B4" s="38"/>
      <c r="C4" s="38"/>
      <c r="D4" s="38"/>
      <c r="E4" s="38"/>
      <c r="F4" s="38"/>
      <c r="G4" s="38"/>
      <c r="H4" s="38"/>
      <c r="I4" s="38"/>
    </row>
    <row r="5" spans="1:13" s="2" customFormat="1" ht="24.75" customHeight="1">
      <c r="A5" s="39" t="s">
        <v>72</v>
      </c>
      <c r="B5" s="39"/>
      <c r="C5" s="39"/>
      <c r="D5" s="39"/>
      <c r="E5" s="39"/>
      <c r="F5" s="39"/>
      <c r="G5" s="39"/>
      <c r="H5" s="39"/>
      <c r="I5" s="39"/>
    </row>
    <row r="6" spans="1:13" ht="9.75" customHeight="1"/>
    <row r="7" spans="1:13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13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  <c r="M10">
        <v>2760787.5430000001</v>
      </c>
    </row>
    <row r="11" spans="1:13" ht="18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7'!G11+'Thang 8'!G11+'Thang 9'!G11</f>
        <v>2588617.7429999998</v>
      </c>
      <c r="H11" s="11">
        <f>G11</f>
        <v>2588617.7429999998</v>
      </c>
      <c r="I11" s="8"/>
      <c r="M11">
        <v>2669992.7429999998</v>
      </c>
    </row>
    <row r="12" spans="1:13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G11+'Quy 1'!G12</f>
        <v>5349405.2860000003</v>
      </c>
      <c r="H12" s="11">
        <f t="shared" ref="H12:H25" si="0">G12</f>
        <v>5349405.2860000003</v>
      </c>
      <c r="I12" s="8"/>
      <c r="M12">
        <f>M10+M11</f>
        <v>5430780.2860000003</v>
      </c>
    </row>
    <row r="13" spans="1:13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3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  <c r="L14" s="17"/>
    </row>
    <row r="15" spans="1:13" ht="1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776585.32289999991</v>
      </c>
      <c r="H15" s="11">
        <f t="shared" si="0"/>
        <v>776585.32289999991</v>
      </c>
      <c r="I15" s="8"/>
    </row>
    <row r="16" spans="1:13" ht="16.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8">
        <f>G11*70%</f>
        <v>1812032.4200999998</v>
      </c>
      <c r="H17" s="18">
        <f t="shared" si="0"/>
        <v>1812032.4200999998</v>
      </c>
      <c r="I17" s="8"/>
    </row>
    <row r="18" spans="1:9" ht="25.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1604821.5858</v>
      </c>
      <c r="H19" s="11">
        <f t="shared" si="0"/>
        <v>1604821.5858</v>
      </c>
      <c r="I19" s="8"/>
    </row>
    <row r="20" spans="1:9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3744583.7001999998</v>
      </c>
      <c r="H21" s="11">
        <f t="shared" si="0"/>
        <v>3744583.7001999998</v>
      </c>
      <c r="I21" s="8"/>
    </row>
    <row r="22" spans="1:9" ht="25.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5.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1812032.4200999998</v>
      </c>
      <c r="H23" s="11">
        <f t="shared" si="0"/>
        <v>1812032.4200999998</v>
      </c>
      <c r="I23" s="8"/>
    </row>
    <row r="24" spans="1:9" ht="25.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3744583.7001999998</v>
      </c>
      <c r="H24" s="11">
        <f t="shared" si="0"/>
        <v>3744583.7001999998</v>
      </c>
      <c r="I24" s="8"/>
    </row>
    <row r="25" spans="1:9" ht="25.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>
      <c r="A26" s="43"/>
      <c r="B26" s="43"/>
      <c r="C26" s="43"/>
      <c r="D26" s="43"/>
      <c r="E26" s="43"/>
      <c r="F26" s="43"/>
      <c r="G26" s="43"/>
      <c r="H26" s="43"/>
      <c r="I26" s="43"/>
    </row>
    <row r="27" spans="1:9">
      <c r="G27" s="40" t="s">
        <v>73</v>
      </c>
      <c r="H27" s="41"/>
      <c r="I27" s="41"/>
    </row>
    <row r="28" spans="1:9">
      <c r="B28" s="29" t="s">
        <v>51</v>
      </c>
      <c r="G28" s="42" t="s">
        <v>52</v>
      </c>
      <c r="H28" s="42"/>
      <c r="I28" s="42"/>
    </row>
    <row r="32" spans="1:9">
      <c r="B32" s="28"/>
      <c r="G32" s="41" t="s">
        <v>53</v>
      </c>
      <c r="H32" s="41"/>
      <c r="I32" s="41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sqref="A1:XFD1048576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3" t="s">
        <v>0</v>
      </c>
      <c r="B1" s="33"/>
      <c r="C1" s="1"/>
      <c r="D1" s="1"/>
      <c r="E1" s="34" t="s">
        <v>1</v>
      </c>
      <c r="F1" s="34"/>
      <c r="G1" s="34"/>
      <c r="H1" s="34"/>
      <c r="I1" s="34"/>
    </row>
    <row r="2" spans="1:9" ht="16.5" customHeight="1">
      <c r="A2" s="35" t="s">
        <v>2</v>
      </c>
      <c r="B2" s="35"/>
      <c r="C2" s="1"/>
      <c r="D2" s="1"/>
      <c r="E2" s="34" t="s">
        <v>3</v>
      </c>
      <c r="F2" s="34"/>
      <c r="G2" s="34"/>
      <c r="H2" s="34"/>
      <c r="I2" s="34"/>
    </row>
    <row r="3" spans="1:9" ht="28.5" customHeight="1">
      <c r="A3" s="36" t="s">
        <v>4</v>
      </c>
      <c r="B3" s="36"/>
      <c r="C3" s="1"/>
      <c r="D3" s="1"/>
      <c r="E3" s="37" t="s">
        <v>5</v>
      </c>
      <c r="F3" s="37"/>
      <c r="G3" s="37"/>
      <c r="H3" s="37"/>
      <c r="I3" s="37"/>
    </row>
    <row r="4" spans="1:9" s="2" customFormat="1" ht="27" customHeight="1">
      <c r="A4" s="38" t="s">
        <v>6</v>
      </c>
      <c r="B4" s="38"/>
      <c r="C4" s="38"/>
      <c r="D4" s="38"/>
      <c r="E4" s="38"/>
      <c r="F4" s="38"/>
      <c r="G4" s="38"/>
      <c r="H4" s="38"/>
      <c r="I4" s="38"/>
    </row>
    <row r="5" spans="1:9" s="2" customFormat="1" ht="24" customHeight="1">
      <c r="A5" s="39" t="s">
        <v>74</v>
      </c>
      <c r="B5" s="39"/>
      <c r="C5" s="39"/>
      <c r="D5" s="39"/>
      <c r="E5" s="39"/>
      <c r="F5" s="39"/>
      <c r="G5" s="39"/>
      <c r="H5" s="39"/>
      <c r="I5" s="39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14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781106.26599999995</v>
      </c>
      <c r="H11" s="11">
        <f>G11</f>
        <v>781106.26599999995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6'!G12</f>
        <v>6322886.5520000001</v>
      </c>
      <c r="H12" s="11">
        <f t="shared" ref="H12:H25" si="0">G12</f>
        <v>6322886.5520000001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234331.87979999997</v>
      </c>
      <c r="H15" s="11">
        <f t="shared" si="0"/>
        <v>234331.87979999997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546774.38619999995</v>
      </c>
      <c r="H17" s="11">
        <f t="shared" si="0"/>
        <v>546774.38619999995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1896865.9656</v>
      </c>
      <c r="H19" s="11">
        <f t="shared" si="0"/>
        <v>1896865.9656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4426020.5863999994</v>
      </c>
      <c r="H21" s="11">
        <f t="shared" si="0"/>
        <v>4426020.5863999994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546774.38619999995</v>
      </c>
      <c r="H23" s="11">
        <f t="shared" si="0"/>
        <v>546774.38619999995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4426020.5863999994</v>
      </c>
      <c r="H24" s="11">
        <f t="shared" si="0"/>
        <v>4426020.5863999994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0" t="s">
        <v>69</v>
      </c>
      <c r="H27" s="41"/>
      <c r="I27" s="41"/>
    </row>
    <row r="28" spans="1:9">
      <c r="B28" s="32" t="s">
        <v>51</v>
      </c>
      <c r="G28" s="42" t="s">
        <v>52</v>
      </c>
      <c r="H28" s="42"/>
      <c r="I28" s="42"/>
    </row>
    <row r="30" spans="1:9" ht="35.25" customHeight="1"/>
    <row r="31" spans="1:9">
      <c r="B31" s="30"/>
      <c r="G31" s="41" t="s">
        <v>53</v>
      </c>
      <c r="H31" s="41"/>
      <c r="I31" s="41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I31"/>
  <sheetViews>
    <sheetView topLeftCell="A3" workbookViewId="0">
      <selection activeCell="D3" sqref="D1:D1048576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style="31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3" t="s">
        <v>0</v>
      </c>
      <c r="B1" s="33"/>
      <c r="C1" s="1"/>
      <c r="D1" s="24"/>
      <c r="E1" s="34" t="s">
        <v>1</v>
      </c>
      <c r="F1" s="34"/>
      <c r="G1" s="34"/>
      <c r="H1" s="34"/>
      <c r="I1" s="34"/>
    </row>
    <row r="2" spans="1:9" ht="16.5" customHeight="1">
      <c r="A2" s="35" t="s">
        <v>2</v>
      </c>
      <c r="B2" s="35"/>
      <c r="C2" s="1"/>
      <c r="D2" s="24"/>
      <c r="E2" s="34" t="s">
        <v>3</v>
      </c>
      <c r="F2" s="34"/>
      <c r="G2" s="34"/>
      <c r="H2" s="34"/>
      <c r="I2" s="34"/>
    </row>
    <row r="3" spans="1:9" ht="28.5" customHeight="1">
      <c r="A3" s="36" t="s">
        <v>4</v>
      </c>
      <c r="B3" s="36"/>
      <c r="C3" s="1"/>
      <c r="D3" s="24"/>
      <c r="E3" s="37" t="s">
        <v>5</v>
      </c>
      <c r="F3" s="37"/>
      <c r="G3" s="37"/>
      <c r="H3" s="37"/>
      <c r="I3" s="37"/>
    </row>
    <row r="4" spans="1:9" s="2" customFormat="1" ht="27" customHeight="1">
      <c r="A4" s="38" t="s">
        <v>6</v>
      </c>
      <c r="B4" s="38"/>
      <c r="C4" s="38"/>
      <c r="D4" s="38"/>
      <c r="E4" s="38"/>
      <c r="F4" s="38"/>
      <c r="G4" s="38"/>
      <c r="H4" s="38"/>
      <c r="I4" s="38"/>
    </row>
    <row r="5" spans="1:9" s="2" customFormat="1" ht="24" customHeight="1">
      <c r="A5" s="39" t="s">
        <v>75</v>
      </c>
      <c r="B5" s="39"/>
      <c r="C5" s="39"/>
      <c r="D5" s="39"/>
      <c r="E5" s="39"/>
      <c r="F5" s="39"/>
      <c r="G5" s="39"/>
      <c r="H5" s="39"/>
      <c r="I5" s="39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25" t="s">
        <v>25</v>
      </c>
      <c r="E9" s="8"/>
      <c r="F9" s="8"/>
      <c r="G9" s="9">
        <v>14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25" t="s">
        <v>30</v>
      </c>
      <c r="E11" s="8"/>
      <c r="F11" s="8"/>
      <c r="G11" s="16">
        <v>781106.26599999995</v>
      </c>
      <c r="H11" s="11">
        <f>G11</f>
        <v>781106.26599999995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25" t="s">
        <v>32</v>
      </c>
      <c r="E12" s="8"/>
      <c r="F12" s="8"/>
      <c r="G12" s="11">
        <f>G11+'Thang 6'!G12</f>
        <v>6322886.5520000001</v>
      </c>
      <c r="H12" s="11">
        <f t="shared" ref="H12:H25" si="0">G12</f>
        <v>6322886.5520000001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25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234331.87979999997</v>
      </c>
      <c r="H15" s="11">
        <f t="shared" si="0"/>
        <v>234331.87979999997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546774.38619999995</v>
      </c>
      <c r="H17" s="11">
        <f t="shared" si="0"/>
        <v>546774.38619999995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1896865.9656</v>
      </c>
      <c r="H19" s="11">
        <f t="shared" si="0"/>
        <v>1896865.9656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4426020.5863999994</v>
      </c>
      <c r="H21" s="11">
        <f t="shared" si="0"/>
        <v>4426020.5863999994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546774.38619999995</v>
      </c>
      <c r="H23" s="11">
        <f t="shared" si="0"/>
        <v>546774.38619999995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4426020.5863999994</v>
      </c>
      <c r="H24" s="11">
        <f t="shared" si="0"/>
        <v>4426020.5863999994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0" t="s">
        <v>69</v>
      </c>
      <c r="H27" s="41"/>
      <c r="I27" s="41"/>
    </row>
    <row r="28" spans="1:9">
      <c r="B28" s="32" t="s">
        <v>51</v>
      </c>
      <c r="G28" s="42" t="s">
        <v>52</v>
      </c>
      <c r="H28" s="42"/>
      <c r="I28" s="42"/>
    </row>
    <row r="30" spans="1:9" ht="35.25" customHeight="1"/>
    <row r="31" spans="1:9">
      <c r="B31" s="30"/>
      <c r="G31" s="41" t="s">
        <v>53</v>
      </c>
      <c r="H31" s="41"/>
      <c r="I31" s="41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I31"/>
  <sheetViews>
    <sheetView topLeftCell="A2" workbookViewId="0">
      <selection activeCell="M10" sqref="M10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style="31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3" t="s">
        <v>0</v>
      </c>
      <c r="B1" s="33"/>
      <c r="C1" s="1"/>
      <c r="D1" s="24"/>
      <c r="E1" s="34" t="s">
        <v>1</v>
      </c>
      <c r="F1" s="34"/>
      <c r="G1" s="34"/>
      <c r="H1" s="34"/>
      <c r="I1" s="34"/>
    </row>
    <row r="2" spans="1:9" ht="16.5" customHeight="1">
      <c r="A2" s="35" t="s">
        <v>2</v>
      </c>
      <c r="B2" s="35"/>
      <c r="C2" s="1"/>
      <c r="D2" s="24"/>
      <c r="E2" s="34" t="s">
        <v>3</v>
      </c>
      <c r="F2" s="34"/>
      <c r="G2" s="34"/>
      <c r="H2" s="34"/>
      <c r="I2" s="34"/>
    </row>
    <row r="3" spans="1:9" ht="28.5" customHeight="1">
      <c r="A3" s="36" t="s">
        <v>4</v>
      </c>
      <c r="B3" s="36"/>
      <c r="C3" s="1"/>
      <c r="D3" s="24"/>
      <c r="E3" s="37" t="s">
        <v>5</v>
      </c>
      <c r="F3" s="37"/>
      <c r="G3" s="37"/>
      <c r="H3" s="37"/>
      <c r="I3" s="37"/>
    </row>
    <row r="4" spans="1:9" s="2" customFormat="1" ht="27" customHeight="1">
      <c r="A4" s="38" t="s">
        <v>6</v>
      </c>
      <c r="B4" s="38"/>
      <c r="C4" s="38"/>
      <c r="D4" s="38"/>
      <c r="E4" s="38"/>
      <c r="F4" s="38"/>
      <c r="G4" s="38"/>
      <c r="H4" s="38"/>
      <c r="I4" s="38"/>
    </row>
    <row r="5" spans="1:9" s="2" customFormat="1" ht="24" customHeight="1">
      <c r="A5" s="39" t="s">
        <v>76</v>
      </c>
      <c r="B5" s="39"/>
      <c r="C5" s="39"/>
      <c r="D5" s="39"/>
      <c r="E5" s="39"/>
      <c r="F5" s="39"/>
      <c r="G5" s="39"/>
      <c r="H5" s="39"/>
      <c r="I5" s="39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25" t="s">
        <v>25</v>
      </c>
      <c r="E9" s="8"/>
      <c r="F9" s="8"/>
      <c r="G9" s="9">
        <v>14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25" t="s">
        <v>30</v>
      </c>
      <c r="E11" s="8"/>
      <c r="F11" s="8"/>
      <c r="G11" s="16">
        <v>781106.26599999995</v>
      </c>
      <c r="H11" s="11">
        <f>G11</f>
        <v>781106.26599999995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25" t="s">
        <v>32</v>
      </c>
      <c r="E12" s="8"/>
      <c r="F12" s="8"/>
      <c r="G12" s="11">
        <f>G11+'Thang 6'!G12</f>
        <v>6322886.5520000001</v>
      </c>
      <c r="H12" s="11">
        <f t="shared" ref="H12:H25" si="0">G12</f>
        <v>6322886.5520000001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25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234331.87979999997</v>
      </c>
      <c r="H15" s="11">
        <f t="shared" si="0"/>
        <v>234331.87979999997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546774.38619999995</v>
      </c>
      <c r="H17" s="11">
        <f t="shared" si="0"/>
        <v>546774.38619999995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1896865.9656</v>
      </c>
      <c r="H19" s="11">
        <f t="shared" si="0"/>
        <v>1896865.9656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4426020.5863999994</v>
      </c>
      <c r="H21" s="11">
        <f t="shared" si="0"/>
        <v>4426020.5863999994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546774.38619999995</v>
      </c>
      <c r="H23" s="11">
        <f t="shared" si="0"/>
        <v>546774.38619999995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4426020.5863999994</v>
      </c>
      <c r="H24" s="11">
        <f t="shared" si="0"/>
        <v>4426020.5863999994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0" t="s">
        <v>69</v>
      </c>
      <c r="H27" s="41"/>
      <c r="I27" s="41"/>
    </row>
    <row r="28" spans="1:9">
      <c r="B28" s="32" t="s">
        <v>51</v>
      </c>
      <c r="G28" s="42" t="s">
        <v>52</v>
      </c>
      <c r="H28" s="42"/>
      <c r="I28" s="42"/>
    </row>
    <row r="30" spans="1:9" ht="35.25" customHeight="1"/>
    <row r="31" spans="1:9">
      <c r="B31" s="30"/>
      <c r="G31" s="41" t="s">
        <v>53</v>
      </c>
      <c r="H31" s="41"/>
      <c r="I31" s="41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M32"/>
  <sheetViews>
    <sheetView tabSelected="1" topLeftCell="A7" workbookViewId="0">
      <selection activeCell="J14" sqref="J14"/>
    </sheetView>
  </sheetViews>
  <sheetFormatPr defaultRowHeight="15"/>
  <cols>
    <col min="1" max="1" width="5.5703125" customWidth="1"/>
    <col min="2" max="2" width="22.28515625" customWidth="1"/>
    <col min="3" max="3" width="6.5703125" customWidth="1"/>
    <col min="4" max="4" width="8.7109375" style="31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>
      <c r="A1" s="33" t="s">
        <v>0</v>
      </c>
      <c r="B1" s="33"/>
      <c r="C1" s="1"/>
      <c r="D1" s="24"/>
      <c r="E1" s="34" t="s">
        <v>1</v>
      </c>
      <c r="F1" s="34"/>
      <c r="G1" s="34"/>
      <c r="H1" s="34"/>
      <c r="I1" s="34"/>
    </row>
    <row r="2" spans="1:13" ht="16.5" customHeight="1">
      <c r="A2" s="35" t="s">
        <v>2</v>
      </c>
      <c r="B2" s="35"/>
      <c r="C2" s="1"/>
      <c r="D2" s="24"/>
      <c r="E2" s="34" t="s">
        <v>3</v>
      </c>
      <c r="F2" s="34"/>
      <c r="G2" s="34"/>
      <c r="H2" s="34"/>
      <c r="I2" s="34"/>
    </row>
    <row r="3" spans="1:13" ht="29.25" customHeight="1">
      <c r="A3" s="36" t="s">
        <v>4</v>
      </c>
      <c r="B3" s="36"/>
      <c r="C3" s="1"/>
      <c r="D3" s="24"/>
      <c r="E3" s="37" t="s">
        <v>5</v>
      </c>
      <c r="F3" s="37"/>
      <c r="G3" s="37"/>
      <c r="H3" s="37"/>
      <c r="I3" s="37"/>
    </row>
    <row r="4" spans="1:13" s="2" customFormat="1" ht="27" customHeight="1">
      <c r="A4" s="38" t="s">
        <v>6</v>
      </c>
      <c r="B4" s="38"/>
      <c r="C4" s="38"/>
      <c r="D4" s="38"/>
      <c r="E4" s="38"/>
      <c r="F4" s="38"/>
      <c r="G4" s="38"/>
      <c r="H4" s="38"/>
      <c r="I4" s="38"/>
    </row>
    <row r="5" spans="1:13" s="2" customFormat="1" ht="24.75" customHeight="1">
      <c r="A5" s="39" t="s">
        <v>77</v>
      </c>
      <c r="B5" s="39"/>
      <c r="C5" s="39"/>
      <c r="D5" s="39"/>
      <c r="E5" s="39"/>
      <c r="F5" s="39"/>
      <c r="G5" s="39"/>
      <c r="H5" s="39"/>
      <c r="I5" s="39"/>
    </row>
    <row r="6" spans="1:13" ht="9.75" customHeight="1"/>
    <row r="7" spans="1:13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>
      <c r="A9" s="4" t="s">
        <v>22</v>
      </c>
      <c r="B9" s="5" t="s">
        <v>23</v>
      </c>
      <c r="C9" s="6" t="s">
        <v>24</v>
      </c>
      <c r="D9" s="25" t="s">
        <v>25</v>
      </c>
      <c r="E9" s="8"/>
      <c r="F9" s="8"/>
      <c r="G9" s="9">
        <v>14</v>
      </c>
      <c r="H9" s="8"/>
      <c r="I9" s="8"/>
    </row>
    <row r="10" spans="1:13" ht="24.95" customHeight="1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  <c r="M10">
        <v>2760787.5430000001</v>
      </c>
    </row>
    <row r="11" spans="1:13" ht="18" customHeight="1">
      <c r="A11" s="8">
        <v>1</v>
      </c>
      <c r="B11" s="6" t="s">
        <v>29</v>
      </c>
      <c r="C11" s="6" t="s">
        <v>28</v>
      </c>
      <c r="D11" s="25" t="s">
        <v>30</v>
      </c>
      <c r="E11" s="8"/>
      <c r="F11" s="8"/>
      <c r="G11" s="11">
        <f>'Thang 10'!G11+'Thang 12'!G11+'Thang 12'!G11</f>
        <v>2343318.798</v>
      </c>
      <c r="H11" s="11">
        <f>G11</f>
        <v>2343318.798</v>
      </c>
      <c r="I11" s="8"/>
      <c r="M11">
        <v>2669992.7429999998</v>
      </c>
    </row>
    <row r="12" spans="1:13" ht="24.95" customHeight="1">
      <c r="A12" s="8">
        <v>2</v>
      </c>
      <c r="B12" s="6" t="s">
        <v>31</v>
      </c>
      <c r="C12" s="6" t="s">
        <v>28</v>
      </c>
      <c r="D12" s="25" t="s">
        <v>32</v>
      </c>
      <c r="E12" s="8"/>
      <c r="F12" s="8"/>
      <c r="G12" s="11">
        <f>G11+'Quy 1'!G12</f>
        <v>5104106.341</v>
      </c>
      <c r="H12" s="11">
        <f t="shared" ref="H12:H25" si="0">G12</f>
        <v>5104106.341</v>
      </c>
      <c r="I12" s="8"/>
      <c r="M12">
        <f>M10+M11</f>
        <v>5430780.2860000003</v>
      </c>
    </row>
    <row r="13" spans="1:13" ht="24.95" customHeight="1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13" ht="24.95" customHeight="1">
      <c r="A14" s="8">
        <v>1</v>
      </c>
      <c r="B14" s="6" t="s">
        <v>35</v>
      </c>
      <c r="C14" s="6" t="s">
        <v>28</v>
      </c>
      <c r="D14" s="25" t="s">
        <v>36</v>
      </c>
      <c r="E14" s="8"/>
      <c r="F14" s="8"/>
      <c r="G14" s="11"/>
      <c r="H14" s="11"/>
      <c r="I14" s="8"/>
      <c r="L14" s="17"/>
    </row>
    <row r="15" spans="1:13" ht="15" customHeight="1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702995.63939999999</v>
      </c>
      <c r="H15" s="11">
        <f t="shared" si="0"/>
        <v>702995.63939999999</v>
      </c>
      <c r="I15" s="8"/>
    </row>
    <row r="16" spans="1:13" ht="16.5" customHeight="1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8">
        <f>G11*70%</f>
        <v>1640323.1586</v>
      </c>
      <c r="H17" s="18">
        <f t="shared" si="0"/>
        <v>1640323.1586</v>
      </c>
      <c r="I17" s="8"/>
    </row>
    <row r="18" spans="1:9" ht="25.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1531231.9023</v>
      </c>
      <c r="H19" s="11">
        <f t="shared" si="0"/>
        <v>1531231.9023</v>
      </c>
      <c r="I19" s="8"/>
    </row>
    <row r="20" spans="1:9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3572874.4386999998</v>
      </c>
      <c r="H21" s="11">
        <f t="shared" si="0"/>
        <v>3572874.4386999998</v>
      </c>
      <c r="I21" s="8"/>
    </row>
    <row r="22" spans="1:9" ht="25.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5.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1640323.1586</v>
      </c>
      <c r="H23" s="11">
        <f t="shared" si="0"/>
        <v>1640323.1586</v>
      </c>
      <c r="I23" s="8"/>
    </row>
    <row r="24" spans="1:9" ht="25.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3572874.4386999998</v>
      </c>
      <c r="H24" s="11">
        <f t="shared" si="0"/>
        <v>3572874.4386999998</v>
      </c>
      <c r="I24" s="8"/>
    </row>
    <row r="25" spans="1:9" ht="25.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>
      <c r="A26" s="43"/>
      <c r="B26" s="43"/>
      <c r="C26" s="43"/>
      <c r="D26" s="43"/>
      <c r="E26" s="43"/>
      <c r="F26" s="43"/>
      <c r="G26" s="43"/>
      <c r="H26" s="43"/>
      <c r="I26" s="43"/>
    </row>
    <row r="27" spans="1:9">
      <c r="G27" s="40" t="s">
        <v>73</v>
      </c>
      <c r="H27" s="41"/>
      <c r="I27" s="41"/>
    </row>
    <row r="28" spans="1:9">
      <c r="B28" s="32" t="s">
        <v>51</v>
      </c>
      <c r="G28" s="42" t="s">
        <v>52</v>
      </c>
      <c r="H28" s="42"/>
      <c r="I28" s="42"/>
    </row>
    <row r="32" spans="1:9">
      <c r="B32" s="30"/>
      <c r="G32" s="41" t="s">
        <v>53</v>
      </c>
      <c r="H32" s="41"/>
      <c r="I32" s="41"/>
    </row>
  </sheetData>
  <mergeCells count="12">
    <mergeCell ref="A4:I4"/>
    <mergeCell ref="A5:I5"/>
    <mergeCell ref="A26:I26"/>
    <mergeCell ref="G27:I27"/>
    <mergeCell ref="G28:I28"/>
    <mergeCell ref="G32:I32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Thang 1</vt:lpstr>
      <vt:lpstr>Thang 2</vt:lpstr>
      <vt:lpstr>Thang 3</vt:lpstr>
      <vt:lpstr>Quy 1</vt:lpstr>
      <vt:lpstr>Thang 4</vt:lpstr>
      <vt:lpstr>Thang 5</vt:lpstr>
      <vt:lpstr>Thang 6</vt:lpstr>
      <vt:lpstr>Quy 2</vt:lpstr>
      <vt:lpstr>Thang 7</vt:lpstr>
      <vt:lpstr>Thang 8</vt:lpstr>
      <vt:lpstr>Thang 9</vt:lpstr>
      <vt:lpstr>Quy 3</vt:lpstr>
      <vt:lpstr>Thang 10</vt:lpstr>
      <vt:lpstr>Thang 11</vt:lpstr>
      <vt:lpstr>Thang 12</vt:lpstr>
      <vt:lpstr>Quy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cp:lastPrinted>2016-12-14T08:27:37Z</cp:lastPrinted>
  <dcterms:created xsi:type="dcterms:W3CDTF">2016-03-22T13:26:35Z</dcterms:created>
  <dcterms:modified xsi:type="dcterms:W3CDTF">2016-12-14T08:30:40Z</dcterms:modified>
</cp:coreProperties>
</file>